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filterPrivacy="1"/>
  <xr:revisionPtr revIDLastSave="0" documentId="13_ncr:1_{5BCF6B02-D237-4122-8AED-45808AC605E9}" xr6:coauthVersionLast="47" xr6:coauthVersionMax="47" xr10:uidLastSave="{00000000-0000-0000-0000-000000000000}"/>
  <bookViews>
    <workbookView xWindow="-120" yWindow="-120" windowWidth="20730" windowHeight="11160" xr2:uid="{00000000-000D-0000-FFFF-FFFF00000000}"/>
  </bookViews>
  <sheets>
    <sheet name="nuovo quadro eco" sheetId="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8" i="6" l="1"/>
  <c r="E27" i="6"/>
  <c r="E25" i="6"/>
  <c r="E24" i="6" l="1"/>
  <c r="E8" i="6" l="1"/>
  <c r="E10" i="6" s="1"/>
  <c r="G30" i="6" l="1"/>
  <c r="E30" i="6" s="1" a="1"/>
  <c r="E30" i="6" s="1"/>
  <c r="G29" i="6"/>
  <c r="G31" i="6"/>
  <c r="E31" i="6" s="1" a="1"/>
  <c r="E31" i="6" s="1"/>
  <c r="E11" i="6"/>
  <c r="E16" i="6"/>
  <c r="E18" i="6" s="1"/>
  <c r="G37" i="6" l="1"/>
  <c r="E17" i="6"/>
  <c r="H37" i="6" l="1"/>
  <c r="E37" i="6" s="1" a="1"/>
  <c r="E37" i="6" s="1"/>
  <c r="E36" i="6"/>
  <c r="E34" i="6"/>
  <c r="E35" i="6"/>
  <c r="E33" i="6"/>
  <c r="E19" i="6"/>
  <c r="E20" i="6"/>
  <c r="E32" i="6" l="1"/>
  <c r="E39" i="6" s="1"/>
  <c r="E41" i="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<sst xmlns="http://schemas.openxmlformats.org/spreadsheetml/2006/main" count="64" uniqueCount="60">
  <si>
    <t>QUADRO ECONOMICO</t>
  </si>
  <si>
    <t>OGGETTO DELLA PROCEDURA DI GARA</t>
  </si>
  <si>
    <t>A) STIMA DEL SERVIZIO/DELLA FORNITURA</t>
  </si>
  <si>
    <t>note</t>
  </si>
  <si>
    <t xml:space="preserve">a.1.1     importo a base d'asta                                                                                                                                                                                       </t>
  </si>
  <si>
    <t xml:space="preserve">a.1.2    costi per la sicurezza derivanti da rischi per interferenze (non soggetti a ribasso                                                                                                                                                                                          </t>
  </si>
  <si>
    <t xml:space="preserve">TOTALE  A  importo stimato a base di gara                                                                                                                       </t>
  </si>
  <si>
    <t>B)  SOMME A DISPOSIZIONE DELL'AMMINISTRAZIONE</t>
  </si>
  <si>
    <t>b.1</t>
  </si>
  <si>
    <t>imprevisti</t>
  </si>
  <si>
    <t>b.2</t>
  </si>
  <si>
    <t>b.2.1 quota per tecnologie e formazione (pari al 20% )</t>
  </si>
  <si>
    <t>b.2.2 quota per il personale (pari al 80%) suddiviso come segue:</t>
  </si>
  <si>
    <t>a) a favore del Comune (75%)</t>
  </si>
  <si>
    <t>b) a favore della CUC (25%) ai sensi dell'art. 113 c.5 del D. Lgs 50/2016</t>
  </si>
  <si>
    <t>b.3</t>
  </si>
  <si>
    <t>spese per funzionamento della commissione giudicatrice</t>
  </si>
  <si>
    <t>da valorizzare successivamente</t>
  </si>
  <si>
    <t>b.4</t>
  </si>
  <si>
    <t>b.5</t>
  </si>
  <si>
    <t>b.6</t>
  </si>
  <si>
    <t>b.7</t>
  </si>
  <si>
    <t xml:space="preserve">quota variabile a favore della CUC </t>
  </si>
  <si>
    <t>SERVIZI E FORNITURE: (0,4% sull'importo a base di gara TOTALE A, elevato a 0,5% nel caso di applicazione del criterio dell'offerta economicamente più vataggiosa) con una tariffa minima di € 1.500,00  e una tariffa massima di € 10.000,00</t>
  </si>
  <si>
    <t>b.8</t>
  </si>
  <si>
    <t>1. PROCEDURE DI GARA IN FORMA AGGREGATA: sconto del 20%  (applicato sulla singola pro-quota) in caso di aggregazione di almeno 4 Enti e del 30% oltre 4 Enti</t>
  </si>
  <si>
    <t>2. PARTECIPAZIONE TAVOLO TECNICO GARA AGGREGATA: sconto del 15% sulla tariffa variabile (*)</t>
  </si>
  <si>
    <t>3. PARTECIPAZIONE A COMMISSIONI GIUDICATRICI (solo se per gare aggregate o di altri Enti): sconto del 15% sulla tariffa variabile (*)</t>
  </si>
  <si>
    <t xml:space="preserve">4. VERIFICA REQUISITI AGGIUDICATARIO: sconto del 5% sulla tariffa variabile (*) </t>
  </si>
  <si>
    <t>b.9</t>
  </si>
  <si>
    <t xml:space="preserve">TOTALE B - somme a disposizione </t>
  </si>
  <si>
    <t>TOTALE IMPORTO DELL'INTERVENTO (A+B)</t>
  </si>
  <si>
    <t xml:space="preserve">(*) previa sottoscrizione della convenzione per l'utilizzo temporaneo di almeno 1 unità relativamente ad almeno una procedura fino a completo svolgimento da parte del personale distaccato delle attività </t>
  </si>
  <si>
    <t>in assenza di costi inserire € 0,00</t>
  </si>
  <si>
    <t>I.V.A. sull'importo dei costi per la sicurezza non soggetti a ribasso (a.1.2)</t>
  </si>
  <si>
    <t>inserire l'importo complessivo. In assenza di rinnovie opzioni inserire € 0,00</t>
  </si>
  <si>
    <t>inserire l'importo complessivo delle somme eventualmente accantonate per imprevisti. In assenza inserire € 0,00</t>
  </si>
  <si>
    <t>se necessaria, la spesa può essere impegnata anche successivamente</t>
  </si>
  <si>
    <t>LAVORI:  (0,4‰ sull'importo a base di gara TOTALE A, elevato a 0,5‰ in caso di applicazione del criterio dell'offerta economicamente più vataggiosa) con una tariffa minima di € 1.000,00  e una tariffa massima di € 10.000,00</t>
  </si>
  <si>
    <t>CONCESSIONI, PARTERNARIATO PUBBLICO-PRIVATO E SERVIZI ATTINENTI ALL'ARCHITETTURA E ALL'INGEGNERIA:  (0,5‰ sull'importo a base di gara TOTALE A, con una tariffa minima di € 2.000,00  e una tariffa massima di € 10.000,00</t>
  </si>
  <si>
    <t>TARIFFA MINIMA</t>
  </si>
  <si>
    <t>TARIFFA MASSIMA</t>
  </si>
  <si>
    <t>come da Tariffario lettera b), punto c. inserire la % sono nel campo specifico</t>
  </si>
  <si>
    <t>campo da valorizzare a cura della Stazione appaltante</t>
  </si>
  <si>
    <t>IMPORTO EFFETTIVO</t>
  </si>
  <si>
    <t>a.1.3 Importo complessivo per rinnovi e opzioni</t>
  </si>
  <si>
    <t xml:space="preserve">Inserire la %  previsto dal regolamento della Amministrazione Aggiudicatrice. Le concessioni sono esenti da accantonamento art. 113. </t>
  </si>
  <si>
    <t>importo max € 2.500,00  - se  procedure negoziata indicare €0,00</t>
  </si>
  <si>
    <t>inserire la % IVA</t>
  </si>
  <si>
    <r>
      <rPr>
        <b/>
        <sz val="11"/>
        <color theme="1" tint="4.9989318521683403E-2"/>
        <rFont val="Calibri"/>
        <family val="2"/>
        <scheme val="minor"/>
      </rPr>
      <t>accantonamento incentivo di cui all'art. 113 c. 2 del D. Lgs 50/2016</t>
    </r>
    <r>
      <rPr>
        <sz val="11"/>
        <color theme="1" tint="4.9989318521683403E-2"/>
        <rFont val="Calibri"/>
        <family val="2"/>
        <scheme val="minor"/>
      </rPr>
      <t xml:space="preserve"> - non soggetto a IVA (calcolato su TOTALE A) di cui:</t>
    </r>
  </si>
  <si>
    <r>
      <rPr>
        <b/>
        <sz val="11"/>
        <color theme="1" tint="4.9989318521683403E-2"/>
        <rFont val="Calibri"/>
        <family val="2"/>
        <scheme val="minor"/>
      </rPr>
      <t>spese di pubblicità</t>
    </r>
    <r>
      <rPr>
        <sz val="11"/>
        <color theme="1" tint="4.9989318521683403E-2"/>
        <rFont val="Calibri"/>
        <family val="2"/>
        <scheme val="minor"/>
      </rPr>
      <t xml:space="preserve"> </t>
    </r>
    <r>
      <rPr>
        <i/>
        <sz val="11"/>
        <color theme="1" tint="4.9989318521683403E-2"/>
        <rFont val="Calibri"/>
        <family val="2"/>
        <scheme val="minor"/>
      </rPr>
      <t>(in caso di gara aggregata e/ o a Lotti, tale importo è suddiviso tra i Comuni aderenti )</t>
    </r>
  </si>
  <si>
    <r>
      <rPr>
        <b/>
        <sz val="11"/>
        <color theme="1" tint="4.9989318521683403E-2"/>
        <rFont val="Calibri"/>
        <family val="2"/>
        <scheme val="minor"/>
      </rPr>
      <t>contributo ANAC</t>
    </r>
    <r>
      <rPr>
        <sz val="11"/>
        <color theme="1" tint="4.9989318521683403E-2"/>
        <rFont val="Calibri"/>
        <family val="2"/>
        <scheme val="minor"/>
      </rPr>
      <t xml:space="preserve"> - non soggetto ad IVA (</t>
    </r>
    <r>
      <rPr>
        <i/>
        <sz val="11"/>
        <color theme="1" tint="4.9989318521683403E-2"/>
        <rFont val="Calibri"/>
        <family val="2"/>
        <scheme val="minor"/>
      </rPr>
      <t>in caso di gara aggregata e/ o a Lotti, tale importo è suddiviso tra i Comuni aderenti)</t>
    </r>
  </si>
  <si>
    <r>
      <rPr>
        <b/>
        <sz val="11"/>
        <color theme="1" tint="4.9989318521683403E-2"/>
        <rFont val="Calibri"/>
        <family val="2"/>
        <scheme val="minor"/>
      </rPr>
      <t>I.V.A.</t>
    </r>
    <r>
      <rPr>
        <i/>
        <sz val="11"/>
        <color theme="1" tint="4.9989318521683403E-2"/>
        <rFont val="Calibri"/>
        <family val="2"/>
        <scheme val="minor"/>
      </rPr>
      <t xml:space="preserve"> (Nel caso di prestazioni con IVA differenziata inserire ulteriore/i riga/righe indicando il valore dell'IVA e la voce di riferimento) </t>
    </r>
    <r>
      <rPr>
        <sz val="11"/>
        <color theme="1" tint="4.9989318521683403E-2"/>
        <rFont val="Calibri"/>
        <family val="2"/>
        <scheme val="minor"/>
      </rPr>
      <t>di cui:</t>
    </r>
  </si>
  <si>
    <r>
      <t xml:space="preserve">scontistica </t>
    </r>
    <r>
      <rPr>
        <sz val="11"/>
        <color theme="1" tint="4.9989318521683403E-2"/>
        <rFont val="Calibri"/>
        <family val="2"/>
        <scheme val="minor"/>
      </rPr>
      <t>di cui:</t>
    </r>
  </si>
  <si>
    <r>
      <rPr>
        <b/>
        <sz val="11"/>
        <color theme="1" tint="4.9989318521683403E-2"/>
        <rFont val="Calibri"/>
        <family val="2"/>
        <scheme val="minor"/>
      </rPr>
      <t>incremento</t>
    </r>
    <r>
      <rPr>
        <sz val="11"/>
        <color theme="1" tint="4.9989318521683403E-2"/>
        <rFont val="Calibri"/>
        <family val="2"/>
        <scheme val="minor"/>
      </rPr>
      <t xml:space="preserve"> </t>
    </r>
    <r>
      <rPr>
        <sz val="10"/>
        <color theme="1" tint="4.9989318521683403E-2"/>
        <rFont val="Calibri"/>
        <family val="2"/>
        <scheme val="minor"/>
      </rPr>
      <t>(PROCEDURA ACCELERATA:</t>
    </r>
    <r>
      <rPr>
        <i/>
        <sz val="10"/>
        <color theme="1" tint="4.9989318521683403E-2"/>
        <rFont val="Calibri"/>
        <family val="2"/>
        <scheme val="minor"/>
      </rPr>
      <t xml:space="preserve"> </t>
    </r>
    <r>
      <rPr>
        <sz val="10"/>
        <color theme="1" tint="4.9989318521683403E-2"/>
        <rFont val="Calibri"/>
        <family val="2"/>
        <scheme val="minor"/>
      </rPr>
      <t xml:space="preserve">nel caso in cui l'Ente richieda alla CUC di lanciare la procedura di gara entro il termine di 15 giorni dall'invio della documentazione COMPLETA la tariffa variabile finale si intende aumentata di una volta e mezza (1,5%) fino al limite massimo di  € 10.000,00 elevato a  € 15.000,00 se trattasi di concessione o paternariato pubblico o privato. L'espletamento di diretta procedura in forma acceleratoria è in ogni caso subordinata all'accettazione da parte della CUC tenuto conto delle esigenze di servizio). </t>
    </r>
  </si>
  <si>
    <t>VALORE COMPLESSIVO DELLA PROCEDURA (comprensivo di opzioni e rinnovi) (A+a.1.3)</t>
  </si>
  <si>
    <t>(*) I CAMPI IN AZZURRO sono da compilare mentre i CAMPI BIANCHI propongono importi in automatico a seguito di formule preimpostate.</t>
  </si>
  <si>
    <t>IDC__35 CUC
Rev. 01 – 04.11.20</t>
  </si>
  <si>
    <t>I.V.A.  sull'importo del servizio (€ _______________________)</t>
  </si>
  <si>
    <t>I.V.A.  sull'importo delle forniture  (€ 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</si>
</sst>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 #,##0.00"/>
    <numFmt numFmtId="165" formatCode="#,##0.00\ &quot;€&quot;"/>
    <numFmt numFmtId="166" formatCode="&quot;€&quot;\ #,##0.00;[Red]&quot;€&quot;\ #,##0.00"/>
    <numFmt numFmtId="167" formatCode="0.0%"/>
    <numFmt numFmtId="168" formatCode="&quot;€&quot;\ #,##0;[Red]&quot;€&quot;\ #,##0"/>
  </numFmts>
  <fonts count="20" x14ac:knownFonts="1">
    <font>
      <sz val="11"/>
      <color theme="1"/>
      <name val="Calibri"/>
      <family val="2"/>
      <scheme val="minor"/>
    </font>
    <font>
      <b/>
      <sz val="11"/>
      <color theme="1"/>
      <name val="Calibri"/>
      <family val="2"/>
      <scheme val="minor"/>
    </font>
    <font>
      <sz val="9"/>
      <color theme="1"/>
      <name val="Calibri"/>
      <family val="2"/>
      <scheme val="minor"/>
    </font>
    <font>
      <b/>
      <sz val="16"/>
      <color theme="1"/>
      <name val="Calibri"/>
      <family val="2"/>
      <scheme val="minor"/>
    </font>
    <font>
      <b/>
      <sz val="9"/>
      <color theme="1"/>
      <name val="Calibri"/>
      <family val="2"/>
      <scheme val="minor"/>
    </font>
    <font>
      <b/>
      <sz val="12"/>
      <color theme="1"/>
      <name val="Calibri"/>
      <family val="2"/>
      <scheme val="minor"/>
    </font>
    <font>
      <sz val="11"/>
      <color rgb="FF0000FF"/>
      <name val="Calibri"/>
      <family val="2"/>
      <scheme val="minor"/>
    </font>
    <font>
      <b/>
      <sz val="11"/>
      <color rgb="FF0000FF"/>
      <name val="Calibri"/>
      <family val="2"/>
      <scheme val="minor"/>
    </font>
    <font>
      <i/>
      <sz val="9"/>
      <color theme="1"/>
      <name val="Calibri"/>
      <family val="2"/>
      <scheme val="minor"/>
    </font>
    <font>
      <b/>
      <sz val="12"/>
      <color rgb="FF0000FF"/>
      <name val="Calibri"/>
      <family val="2"/>
      <scheme val="minor"/>
    </font>
    <font>
      <b/>
      <sz val="12"/>
      <name val="Calibri"/>
      <family val="2"/>
      <scheme val="minor"/>
    </font>
    <font>
      <sz val="14"/>
      <color theme="1"/>
      <name val="Calibri"/>
      <family val="2"/>
      <scheme val="minor"/>
    </font>
    <font>
      <sz val="9"/>
      <color rgb="FF0070C0"/>
      <name val="Calibri"/>
      <family val="2"/>
      <scheme val="minor"/>
    </font>
    <font>
      <sz val="11"/>
      <color theme="1" tint="4.9989318521683403E-2"/>
      <name val="Calibri"/>
      <family val="2"/>
      <scheme val="minor"/>
    </font>
    <font>
      <b/>
      <sz val="11"/>
      <color theme="1" tint="4.9989318521683403E-2"/>
      <name val="Calibri"/>
      <family val="2"/>
      <scheme val="minor"/>
    </font>
    <font>
      <i/>
      <sz val="11"/>
      <color theme="1" tint="4.9989318521683403E-2"/>
      <name val="Calibri"/>
      <family val="2"/>
      <scheme val="minor"/>
    </font>
    <font>
      <i/>
      <sz val="10"/>
      <color theme="1" tint="4.9989318521683403E-2"/>
      <name val="Calibri"/>
      <family val="2"/>
      <scheme val="minor"/>
    </font>
    <font>
      <sz val="10"/>
      <color theme="1" tint="4.9989318521683403E-2"/>
      <name val="Calibri"/>
      <family val="2"/>
      <scheme val="minor"/>
    </font>
    <font>
      <b/>
      <sz val="12"/>
      <color theme="1" tint="4.9989318521683403E-2"/>
      <name val="Calibri"/>
      <family val="2"/>
      <scheme val="minor"/>
    </font>
    <font>
      <b/>
      <sz val="8"/>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99FF9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69">
    <xf numFmtId="0" fontId="0" fillId="0" borderId="0" xfId="0"/>
    <xf numFmtId="0" fontId="0" fillId="0" borderId="0" xfId="0" applyAlignment="1">
      <alignment vertical="center"/>
    </xf>
    <xf numFmtId="0" fontId="0" fillId="0" borderId="0" xfId="0" applyAlignment="1">
      <alignment vertical="top"/>
    </xf>
    <xf numFmtId="0" fontId="0" fillId="0" borderId="1" xfId="0" applyBorder="1"/>
    <xf numFmtId="0" fontId="0" fillId="0" borderId="1" xfId="0" applyBorder="1" applyAlignment="1">
      <alignment vertical="center"/>
    </xf>
    <xf numFmtId="0" fontId="0" fillId="0" borderId="1" xfId="0" applyBorder="1" applyAlignment="1">
      <alignment vertical="top"/>
    </xf>
    <xf numFmtId="164" fontId="0" fillId="0" borderId="1" xfId="0" applyNumberFormat="1" applyBorder="1" applyAlignment="1">
      <alignment vertical="top"/>
    </xf>
    <xf numFmtId="0" fontId="1" fillId="0" borderId="1" xfId="0" applyFont="1" applyBorder="1"/>
    <xf numFmtId="0" fontId="2" fillId="3" borderId="1" xfId="0" applyFont="1" applyFill="1" applyBorder="1" applyAlignment="1">
      <alignment horizontal="justify" vertical="center" wrapText="1"/>
    </xf>
    <xf numFmtId="0" fontId="2" fillId="4" borderId="1" xfId="0" applyFont="1" applyFill="1" applyBorder="1" applyAlignment="1">
      <alignment horizontal="justify" vertical="center" wrapText="1"/>
    </xf>
    <xf numFmtId="0" fontId="10" fillId="2" borderId="1" xfId="0" applyFont="1" applyFill="1" applyBorder="1" applyAlignment="1">
      <alignment horizontal="justify" vertical="center" wrapText="1"/>
    </xf>
    <xf numFmtId="164" fontId="0" fillId="0" borderId="1" xfId="0" applyNumberFormat="1" applyBorder="1" applyAlignment="1">
      <alignment horizontal="right" vertical="top"/>
    </xf>
    <xf numFmtId="0" fontId="4" fillId="4" borderId="1" xfId="0" applyFont="1" applyFill="1" applyBorder="1" applyAlignment="1">
      <alignment horizontal="justify" vertical="center" wrapText="1"/>
    </xf>
    <xf numFmtId="0" fontId="0" fillId="0" borderId="1" xfId="0" applyBorder="1" applyAlignment="1">
      <alignment wrapText="1"/>
    </xf>
    <xf numFmtId="0" fontId="5" fillId="2" borderId="1" xfId="0" applyFont="1" applyFill="1" applyBorder="1" applyAlignment="1">
      <alignment horizontal="justify" vertical="center" wrapText="1"/>
    </xf>
    <xf numFmtId="164" fontId="9" fillId="2" borderId="1" xfId="0" applyNumberFormat="1" applyFont="1" applyFill="1" applyBorder="1" applyAlignment="1">
      <alignment horizontal="left" vertical="top"/>
    </xf>
    <xf numFmtId="0" fontId="6" fillId="0" borderId="1" xfId="0" applyFont="1" applyBorder="1" applyAlignment="1">
      <alignment horizontal="left" vertical="top"/>
    </xf>
    <xf numFmtId="0" fontId="5" fillId="5" borderId="1" xfId="0" applyFont="1" applyFill="1" applyBorder="1" applyAlignment="1">
      <alignment vertical="center"/>
    </xf>
    <xf numFmtId="164" fontId="9" fillId="5" borderId="1" xfId="0" applyNumberFormat="1" applyFont="1" applyFill="1" applyBorder="1" applyAlignment="1">
      <alignment horizontal="center" vertical="center"/>
    </xf>
    <xf numFmtId="0" fontId="3" fillId="0" borderId="1" xfId="0" applyFont="1" applyBorder="1"/>
    <xf numFmtId="0" fontId="0" fillId="0" borderId="1" xfId="0" applyBorder="1" applyAlignment="1">
      <alignment horizontal="center"/>
    </xf>
    <xf numFmtId="166" fontId="0" fillId="4" borderId="1" xfId="0" applyNumberFormat="1" applyFill="1" applyBorder="1" applyAlignment="1">
      <alignment horizontal="right" vertical="top"/>
    </xf>
    <xf numFmtId="9" fontId="0" fillId="4" borderId="1" xfId="0" applyNumberFormat="1" applyFill="1" applyBorder="1" applyAlignment="1">
      <alignment vertical="top"/>
    </xf>
    <xf numFmtId="164" fontId="7" fillId="0" borderId="1" xfId="0" applyNumberFormat="1" applyFont="1" applyBorder="1" applyAlignment="1">
      <alignment horizontal="right" vertical="top"/>
    </xf>
    <xf numFmtId="166" fontId="0" fillId="0" borderId="0" xfId="0" applyNumberFormat="1" applyAlignment="1">
      <alignment vertical="top"/>
    </xf>
    <xf numFmtId="10" fontId="0" fillId="4" borderId="1" xfId="0" applyNumberFormat="1" applyFill="1" applyBorder="1" applyAlignment="1">
      <alignment vertical="center"/>
    </xf>
    <xf numFmtId="164" fontId="0" fillId="0" borderId="1" xfId="0" applyNumberFormat="1" applyBorder="1" applyAlignment="1">
      <alignment vertical="center"/>
    </xf>
    <xf numFmtId="167" fontId="0" fillId="4" borderId="1" xfId="0" applyNumberFormat="1" applyFill="1" applyBorder="1" applyAlignment="1">
      <alignment vertical="top"/>
    </xf>
    <xf numFmtId="0" fontId="2" fillId="0" borderId="1" xfId="0" applyFont="1" applyBorder="1" applyAlignment="1">
      <alignment horizontal="left" wrapText="1"/>
    </xf>
    <xf numFmtId="0" fontId="4" fillId="0" borderId="1" xfId="0" applyFont="1" applyBorder="1" applyAlignment="1">
      <alignment horizontal="left" wrapText="1"/>
    </xf>
    <xf numFmtId="10" fontId="2" fillId="0" borderId="1" xfId="0" applyNumberFormat="1" applyFont="1" applyBorder="1" applyAlignment="1">
      <alignment horizontal="left" vertical="center" wrapText="1"/>
    </xf>
    <xf numFmtId="166" fontId="2" fillId="0" borderId="1" xfId="0" applyNumberFormat="1" applyFont="1" applyBorder="1" applyAlignment="1">
      <alignment horizontal="left" wrapText="1"/>
    </xf>
    <xf numFmtId="166" fontId="2" fillId="0" borderId="1" xfId="0" applyNumberFormat="1" applyFont="1" applyBorder="1" applyAlignment="1">
      <alignment horizontal="left" vertical="center" wrapText="1"/>
    </xf>
    <xf numFmtId="0" fontId="2" fillId="0" borderId="0" xfId="0" applyFont="1" applyAlignment="1">
      <alignment horizontal="left" wrapText="1"/>
    </xf>
    <xf numFmtId="168" fontId="12" fillId="0" borderId="1" xfId="0" applyNumberFormat="1" applyFont="1" applyBorder="1"/>
    <xf numFmtId="0" fontId="2" fillId="0" borderId="0" xfId="0" applyFont="1"/>
    <xf numFmtId="0" fontId="1" fillId="4" borderId="1" xfId="0" applyFont="1" applyFill="1" applyBorder="1" applyAlignment="1">
      <alignment horizontal="justify" vertical="center" wrapText="1"/>
    </xf>
    <xf numFmtId="0" fontId="13" fillId="4" borderId="1" xfId="0" applyFont="1" applyFill="1" applyBorder="1" applyAlignment="1">
      <alignment wrapText="1"/>
    </xf>
    <xf numFmtId="0" fontId="13" fillId="4" borderId="1" xfId="0" applyFont="1" applyFill="1" applyBorder="1" applyAlignment="1">
      <alignment horizontal="left" wrapText="1" indent="2"/>
    </xf>
    <xf numFmtId="0" fontId="14" fillId="3" borderId="1" xfId="0" applyFont="1" applyFill="1" applyBorder="1" applyAlignment="1">
      <alignment wrapText="1"/>
    </xf>
    <xf numFmtId="0" fontId="13" fillId="3" borderId="1" xfId="0" applyFont="1" applyFill="1" applyBorder="1" applyAlignment="1">
      <alignment wrapText="1"/>
    </xf>
    <xf numFmtId="0" fontId="16" fillId="3" borderId="1" xfId="0" applyFont="1" applyFill="1" applyBorder="1" applyAlignment="1">
      <alignment horizontal="justify" vertical="center" wrapText="1"/>
    </xf>
    <xf numFmtId="0" fontId="14" fillId="4" borderId="1" xfId="0" applyFont="1" applyFill="1" applyBorder="1" applyAlignment="1">
      <alignment wrapText="1"/>
    </xf>
    <xf numFmtId="0" fontId="13" fillId="4" borderId="1" xfId="0" applyFont="1" applyFill="1" applyBorder="1" applyAlignment="1">
      <alignment horizontal="left" wrapText="1" indent="3"/>
    </xf>
    <xf numFmtId="0" fontId="13" fillId="3" borderId="1" xfId="0" applyFont="1" applyFill="1" applyBorder="1" applyAlignment="1">
      <alignment horizontal="justify" wrapText="1"/>
    </xf>
    <xf numFmtId="166" fontId="14" fillId="4" borderId="1" xfId="0" applyNumberFormat="1" applyFont="1" applyFill="1" applyBorder="1" applyAlignment="1">
      <alignment horizontal="right" vertical="top"/>
    </xf>
    <xf numFmtId="166" fontId="18" fillId="2" borderId="1" xfId="0" applyNumberFormat="1" applyFont="1" applyFill="1" applyBorder="1" applyAlignment="1">
      <alignment horizontal="right" vertical="top"/>
    </xf>
    <xf numFmtId="164" fontId="13" fillId="0" borderId="1" xfId="0" applyNumberFormat="1" applyFont="1" applyBorder="1" applyAlignment="1">
      <alignment horizontal="right" vertical="top"/>
    </xf>
    <xf numFmtId="166" fontId="13" fillId="4" borderId="1" xfId="0" applyNumberFormat="1" applyFont="1" applyFill="1" applyBorder="1" applyAlignment="1">
      <alignment horizontal="right" vertical="top"/>
    </xf>
    <xf numFmtId="164" fontId="14" fillId="0" borderId="1" xfId="0" applyNumberFormat="1" applyFont="1" applyBorder="1" applyAlignment="1">
      <alignment horizontal="right" vertical="top"/>
    </xf>
    <xf numFmtId="166" fontId="0" fillId="4" borderId="1" xfId="0" applyNumberFormat="1" applyFill="1" applyBorder="1" applyAlignment="1">
      <alignment horizontal="right"/>
    </xf>
    <xf numFmtId="164" fontId="18" fillId="0" borderId="1" xfId="0" applyNumberFormat="1" applyFont="1" applyBorder="1" applyAlignment="1">
      <alignment horizontal="left" vertical="top" wrapText="1"/>
    </xf>
    <xf numFmtId="0" fontId="2" fillId="0" borderId="1" xfId="0" applyFont="1" applyBorder="1"/>
    <xf numFmtId="165" fontId="2" fillId="0" borderId="1" xfId="0" applyNumberFormat="1" applyFont="1" applyBorder="1" applyAlignment="1">
      <alignment vertical="center"/>
    </xf>
    <xf numFmtId="0" fontId="2" fillId="0" borderId="1" xfId="0" applyFont="1" applyBorder="1" applyAlignment="1">
      <alignment vertical="center"/>
    </xf>
    <xf numFmtId="0" fontId="2" fillId="0" borderId="1" xfId="0" applyFont="1" applyBorder="1" applyAlignment="1">
      <alignment horizontal="center" wrapText="1"/>
    </xf>
    <xf numFmtId="0" fontId="12" fillId="0" borderId="1" xfId="0" applyFont="1" applyBorder="1"/>
    <xf numFmtId="0" fontId="19" fillId="0" borderId="1" xfId="0" applyFont="1" applyBorder="1" applyAlignment="1">
      <alignment wrapText="1"/>
    </xf>
    <xf numFmtId="0" fontId="8" fillId="0" borderId="1" xfId="0" applyFont="1" applyBorder="1" applyAlignment="1">
      <alignment horizont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2" xfId="0" applyBorder="1" applyAlignment="1">
      <alignment horizontal="center"/>
    </xf>
    <xf numFmtId="0" fontId="0" fillId="0" borderId="3" xfId="0" applyBorder="1" applyAlignment="1">
      <alignment horizontal="center"/>
    </xf>
    <xf numFmtId="0" fontId="11" fillId="0" borderId="2" xfId="0"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3" fillId="0" borderId="1" xfId="0" applyFont="1" applyBorder="1"/>
    <xf numFmtId="0" fontId="0" fillId="0" borderId="1" xfId="0" applyBorder="1"/>
    <xf numFmtId="0" fontId="0" fillId="0" borderId="1" xfId="0" applyBorder="1" applyAlignment="1">
      <alignment horizontal="center"/>
    </xf>
  </cellXfs>
  <cellStyles count="1">
    <cellStyle name="Normale" xfId="0" builtinId="0"/>
  </cellStyles>
  <dxfs count="0"/>
  <tableStyles count="0" defaultTableStyle="TableStyleMedium2" defaultPivotStyle="PivotStyleLight16"/>
  <colors>
    <mruColors>
      <color rgb="FF0000FF"/>
      <color rgb="FF99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685800</xdr:colOff>
      <xdr:row>0</xdr:row>
      <xdr:rowOff>76200</xdr:rowOff>
    </xdr:from>
    <xdr:to>
      <xdr:col>2</xdr:col>
      <xdr:colOff>1314450</xdr:colOff>
      <xdr:row>0</xdr:row>
      <xdr:rowOff>895350</xdr:rowOff>
    </xdr:to>
    <xdr:pic>
      <xdr:nvPicPr>
        <xdr:cNvPr id="6" name="Immagine 5">
          <a:extLst>
            <a:ext uri="{FF2B5EF4-FFF2-40B4-BE49-F238E27FC236}">
              <a16:creationId xmlns:a16="http://schemas.microsoft.com/office/drawing/2014/main" id="{637BB4AC-614A-4881-A174-2CB52955BA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2075" y="76200"/>
          <a:ext cx="628650" cy="819150"/>
        </a:xfrm>
        <a:prstGeom prst="rect">
          <a:avLst/>
        </a:prstGeom>
        <a:solidFill>
          <a:srgbClr val="FFFFFF"/>
        </a:solidFill>
      </xdr:spPr>
    </xdr:pic>
    <xdr:clientData/>
  </xdr:twoCellAnchor>
  <xdr:twoCellAnchor editAs="oneCell">
    <xdr:from>
      <xdr:col>0</xdr:col>
      <xdr:colOff>0</xdr:colOff>
      <xdr:row>0</xdr:row>
      <xdr:rowOff>0</xdr:rowOff>
    </xdr:from>
    <xdr:to>
      <xdr:col>2</xdr:col>
      <xdr:colOff>699770</xdr:colOff>
      <xdr:row>1</xdr:row>
      <xdr:rowOff>475615</xdr:rowOff>
    </xdr:to>
    <xdr:pic>
      <xdr:nvPicPr>
        <xdr:cNvPr id="4" name="Immagine 3">
          <a:extLst>
            <a:ext uri="{FF2B5EF4-FFF2-40B4-BE49-F238E27FC236}">
              <a16:creationId xmlns:a16="http://schemas.microsoft.com/office/drawing/2014/main" id="{5D3C7B6B-194F-419E-B703-63A9B7CC9071}"/>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330" t="7457" r="4559" b="8358"/>
        <a:stretch/>
      </xdr:blipFill>
      <xdr:spPr bwMode="auto">
        <a:xfrm>
          <a:off x="0" y="0"/>
          <a:ext cx="1376045" cy="1142365"/>
        </a:xfrm>
        <a:prstGeom prst="rect">
          <a:avLst/>
        </a:prstGeom>
        <a:noFill/>
        <a:ln>
          <a:noFill/>
        </a:ln>
        <a:extLst>
          <a:ext uri="{53640926-AAD7-44D8-BBD7-CCE9431645EC}">
            <a14:shadowObscured xmlns:a14="http://schemas.microsoft.com/office/drawing/2010/main"/>
          </a:ext>
          <a:ext uri="{FAA26D3D-D897-4be2-8F04-BA451C77F1D7}">
            <ma14:placeholderFlag xmlns:wpc="http://schemas.microsoft.com/office/word/2010/wordprocessingCanvas" xmlns:cx="http://schemas.microsoft.com/office/drawing/2014/chartex" xmlns:cx1="http://schemas.microsoft.com/office/drawing/2015/9/8/chartex" xmlns:cx2="http://schemas.microsoft.com/office/drawing/2015/10/21/chartex" xmlns:cx3="http://schemas.microsoft.com/office/drawing/2016/5/9/chartex" xmlns:cx4="http://schemas.microsoft.com/office/drawing/2016/5/10/chartex" xmlns:cx5="http://schemas.microsoft.com/office/drawing/2016/5/11/chartex" xmlns:cx6="http://schemas.microsoft.com/office/drawing/2016/5/12/chartex" xmlns:cx7="http://schemas.microsoft.com/office/drawing/2016/5/13/chartex" xmlns:cx8="http://schemas.microsoft.com/office/drawing/2016/5/14/chartex" xmlns:mc="http://schemas.openxmlformats.org/markup-compatibility/2006" xmlns:aink="http://schemas.microsoft.com/office/drawing/2016/ink" xmlns:am3d="http://schemas.microsoft.com/office/drawing/2017/model3d"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cex="http://schemas.microsoft.com/office/word/2018/wordml/cex" xmlns:w16cid="http://schemas.microsoft.com/office/word/2016/wordml/cid" xmlns:w16="http://schemas.microsoft.com/office/word/2018/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pic="http://schemas.openxmlformats.org/drawingml/2006/picture"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lc="http://schemas.openxmlformats.org/drawingml/2006/lockedCanvas"/>
          </a:ext>
        </a:extLst>
      </xdr:spPr>
    </xdr:pic>
    <xdr:clientData/>
  </xdr:twoCellAnchor>
  <xdr:twoCellAnchor editAs="oneCell">
    <xdr:from>
      <xdr:col>2</xdr:col>
      <xdr:colOff>2266950</xdr:colOff>
      <xdr:row>1</xdr:row>
      <xdr:rowOff>19050</xdr:rowOff>
    </xdr:from>
    <xdr:to>
      <xdr:col>3</xdr:col>
      <xdr:colOff>142875</xdr:colOff>
      <xdr:row>1</xdr:row>
      <xdr:rowOff>762000</xdr:rowOff>
    </xdr:to>
    <xdr:pic>
      <xdr:nvPicPr>
        <xdr:cNvPr id="5" name="Immagine 4">
          <a:extLst>
            <a:ext uri="{FF2B5EF4-FFF2-40B4-BE49-F238E27FC236}">
              <a16:creationId xmlns:a16="http://schemas.microsoft.com/office/drawing/2014/main" id="{32E06449-752B-451F-A364-E5AC789E9241}"/>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43225" y="685800"/>
          <a:ext cx="2038350" cy="7429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37" workbookViewId="0">
      <selection activeCell="E31" sqref="E31"/>
    </sheetView>
  </sheetViews>
  <sheetFormatPr defaultRowHeight="15" x14ac:dyDescent="0.25"/>
  <cols>
    <col min="1" max="1" width="5" customWidth="1"/>
    <col min="2" max="2" width="5.140625" customWidth="1"/>
    <col min="3" max="3" width="62.42578125" customWidth="1"/>
    <col min="4" max="4" width="7.140625" customWidth="1"/>
    <col min="5" max="5" width="15.5703125" style="2" customWidth="1"/>
    <col min="6" max="6" width="21" style="33" customWidth="1"/>
    <col min="7" max="7" width="8.85546875" style="35" customWidth="1"/>
    <col min="8" max="8" width="7.140625" style="35" customWidth="1"/>
    <col min="9" max="9" width="8.28515625" style="35" customWidth="1"/>
  </cols>
  <sheetData>
    <row r="1" spans="1:9" ht="52.5" customHeight="1" x14ac:dyDescent="0.25">
      <c r="A1" s="68"/>
      <c r="B1" s="68"/>
      <c r="C1" s="68"/>
      <c r="D1" s="20"/>
      <c r="E1" s="59" t="s">
        <v>57</v>
      </c>
      <c r="F1" s="60"/>
      <c r="G1" s="60"/>
      <c r="H1" s="60"/>
      <c r="I1" s="60"/>
    </row>
    <row r="2" spans="1:9" ht="77.25" customHeight="1" x14ac:dyDescent="0.3">
      <c r="A2" s="63" t="s">
        <v>0</v>
      </c>
      <c r="B2" s="64"/>
      <c r="C2" s="64"/>
      <c r="D2" s="64"/>
      <c r="E2" s="64"/>
      <c r="F2" s="65"/>
      <c r="G2" s="52"/>
      <c r="H2" s="52"/>
      <c r="I2" s="52"/>
    </row>
    <row r="3" spans="1:9" x14ac:dyDescent="0.25">
      <c r="A3" s="61" t="s">
        <v>1</v>
      </c>
      <c r="B3" s="62"/>
      <c r="C3" s="62"/>
      <c r="D3" s="62"/>
      <c r="E3" s="62"/>
      <c r="F3" s="62"/>
      <c r="G3" s="20"/>
      <c r="H3" s="20"/>
      <c r="I3" s="20"/>
    </row>
    <row r="4" spans="1:9" ht="24.75" x14ac:dyDescent="0.35">
      <c r="A4" s="66" t="s">
        <v>2</v>
      </c>
      <c r="B4" s="66"/>
      <c r="C4" s="66"/>
      <c r="D4" s="19"/>
      <c r="E4" s="6"/>
      <c r="F4" s="28"/>
      <c r="G4" s="57" t="s">
        <v>44</v>
      </c>
      <c r="H4" s="57" t="s">
        <v>40</v>
      </c>
      <c r="I4" s="57" t="s">
        <v>41</v>
      </c>
    </row>
    <row r="5" spans="1:9" x14ac:dyDescent="0.25">
      <c r="A5" s="7"/>
      <c r="B5" s="7"/>
      <c r="C5" s="7"/>
      <c r="D5" s="7"/>
      <c r="E5" s="6"/>
      <c r="F5" s="29" t="s">
        <v>3</v>
      </c>
      <c r="G5" s="52"/>
      <c r="H5" s="52"/>
      <c r="I5" s="52"/>
    </row>
    <row r="6" spans="1:9" x14ac:dyDescent="0.25">
      <c r="A6" s="3"/>
      <c r="B6" s="3"/>
      <c r="C6" s="36" t="s">
        <v>4</v>
      </c>
      <c r="D6" s="9"/>
      <c r="E6" s="45">
        <v>0</v>
      </c>
      <c r="F6" s="28"/>
      <c r="G6" s="52"/>
      <c r="H6" s="52"/>
      <c r="I6" s="52"/>
    </row>
    <row r="7" spans="1:9" ht="24.75" x14ac:dyDescent="0.25">
      <c r="A7" s="3"/>
      <c r="B7" s="3"/>
      <c r="C7" s="12" t="s">
        <v>5</v>
      </c>
      <c r="D7" s="12"/>
      <c r="E7" s="45">
        <v>0</v>
      </c>
      <c r="F7" s="28" t="s">
        <v>33</v>
      </c>
      <c r="G7" s="52"/>
      <c r="H7" s="52"/>
      <c r="I7" s="52"/>
    </row>
    <row r="8" spans="1:9" s="1" customFormat="1" ht="15.75" x14ac:dyDescent="0.25">
      <c r="A8" s="4"/>
      <c r="B8" s="4"/>
      <c r="C8" s="10" t="s">
        <v>6</v>
      </c>
      <c r="D8" s="10"/>
      <c r="E8" s="46">
        <f>SUM(E6:E7)</f>
        <v>0</v>
      </c>
      <c r="F8" s="30"/>
      <c r="G8" s="53"/>
      <c r="H8" s="54"/>
      <c r="I8" s="54"/>
    </row>
    <row r="9" spans="1:9" x14ac:dyDescent="0.25">
      <c r="A9" s="67"/>
      <c r="B9" s="67"/>
      <c r="C9" s="67"/>
      <c r="D9" s="3"/>
      <c r="E9" s="47"/>
      <c r="F9" s="28"/>
      <c r="G9" s="52"/>
      <c r="H9" s="52"/>
      <c r="I9" s="52"/>
    </row>
    <row r="10" spans="1:9" ht="27" customHeight="1" x14ac:dyDescent="0.25">
      <c r="A10" s="3"/>
      <c r="B10" s="3"/>
      <c r="C10" s="9" t="s">
        <v>45</v>
      </c>
      <c r="D10" s="8"/>
      <c r="E10" s="48">
        <f>E8</f>
        <v>0</v>
      </c>
      <c r="F10" s="28" t="s">
        <v>35</v>
      </c>
      <c r="G10" s="52"/>
      <c r="H10" s="52"/>
      <c r="I10" s="52"/>
    </row>
    <row r="11" spans="1:9" ht="33.75" customHeight="1" x14ac:dyDescent="0.25">
      <c r="A11" s="3"/>
      <c r="B11" s="3"/>
      <c r="C11" s="51" t="s">
        <v>55</v>
      </c>
      <c r="D11" s="23"/>
      <c r="E11" s="49">
        <f>E8+E10</f>
        <v>0</v>
      </c>
      <c r="F11" s="28"/>
      <c r="G11" s="52"/>
      <c r="H11" s="52"/>
      <c r="I11" s="52"/>
    </row>
    <row r="12" spans="1:9" x14ac:dyDescent="0.25">
      <c r="A12" s="3"/>
      <c r="B12" s="3"/>
      <c r="C12" s="13"/>
      <c r="D12" s="13"/>
      <c r="E12" s="6"/>
      <c r="F12" s="28"/>
      <c r="G12" s="52"/>
      <c r="H12" s="52"/>
      <c r="I12" s="52"/>
    </row>
    <row r="13" spans="1:9" x14ac:dyDescent="0.25">
      <c r="A13" s="3"/>
      <c r="B13" s="3"/>
      <c r="C13" s="13"/>
      <c r="D13" s="13"/>
      <c r="E13" s="6"/>
      <c r="F13" s="28"/>
      <c r="G13" s="52"/>
      <c r="H13" s="52"/>
      <c r="I13" s="52"/>
    </row>
    <row r="14" spans="1:9" ht="21" x14ac:dyDescent="0.35">
      <c r="A14" s="66" t="s">
        <v>7</v>
      </c>
      <c r="B14" s="66"/>
      <c r="C14" s="66"/>
      <c r="D14" s="19"/>
      <c r="E14" s="6"/>
      <c r="F14" s="28"/>
      <c r="G14" s="52"/>
      <c r="H14" s="52"/>
      <c r="I14" s="52"/>
    </row>
    <row r="15" spans="1:9" ht="74.25" x14ac:dyDescent="0.35">
      <c r="A15" s="3"/>
      <c r="B15" s="3" t="s">
        <v>8</v>
      </c>
      <c r="C15" s="42" t="s">
        <v>9</v>
      </c>
      <c r="D15" s="19"/>
      <c r="E15" s="50">
        <v>0</v>
      </c>
      <c r="F15" s="28" t="s">
        <v>36</v>
      </c>
      <c r="G15" s="52"/>
      <c r="H15" s="52"/>
      <c r="I15" s="52"/>
    </row>
    <row r="16" spans="1:9" ht="84.75" x14ac:dyDescent="0.25">
      <c r="A16" s="3"/>
      <c r="B16" s="3" t="s">
        <v>10</v>
      </c>
      <c r="C16" s="37" t="s">
        <v>49</v>
      </c>
      <c r="D16" s="25">
        <v>0</v>
      </c>
      <c r="E16" s="26">
        <f>D16*E8</f>
        <v>0</v>
      </c>
      <c r="F16" s="28" t="s">
        <v>46</v>
      </c>
      <c r="G16" s="52"/>
      <c r="H16" s="52"/>
      <c r="I16" s="52"/>
    </row>
    <row r="17" spans="1:9" ht="21" x14ac:dyDescent="0.35">
      <c r="A17" s="3"/>
      <c r="B17" s="3"/>
      <c r="C17" s="37" t="s">
        <v>11</v>
      </c>
      <c r="D17" s="19"/>
      <c r="E17" s="6">
        <f>E16*20/100</f>
        <v>0</v>
      </c>
      <c r="F17" s="28"/>
      <c r="G17" s="52"/>
      <c r="H17" s="52"/>
      <c r="I17" s="52"/>
    </row>
    <row r="18" spans="1:9" ht="21" x14ac:dyDescent="0.35">
      <c r="A18" s="3"/>
      <c r="B18" s="3"/>
      <c r="C18" s="37" t="s">
        <v>12</v>
      </c>
      <c r="D18" s="19"/>
      <c r="E18" s="6">
        <f>E16*80/100</f>
        <v>0</v>
      </c>
      <c r="F18" s="28"/>
      <c r="G18" s="52"/>
      <c r="H18" s="52"/>
      <c r="I18" s="52"/>
    </row>
    <row r="19" spans="1:9" ht="21" x14ac:dyDescent="0.35">
      <c r="A19" s="3"/>
      <c r="B19" s="3"/>
      <c r="C19" s="38" t="s">
        <v>13</v>
      </c>
      <c r="D19" s="19"/>
      <c r="E19" s="6">
        <f>E18*75/100</f>
        <v>0</v>
      </c>
      <c r="F19" s="28"/>
      <c r="G19" s="52"/>
      <c r="H19" s="52"/>
      <c r="I19" s="52"/>
    </row>
    <row r="20" spans="1:9" ht="31.5" x14ac:dyDescent="0.35">
      <c r="A20" s="3"/>
      <c r="B20" s="3"/>
      <c r="C20" s="38" t="s">
        <v>14</v>
      </c>
      <c r="D20" s="19"/>
      <c r="E20" s="6">
        <f>E18*25/100</f>
        <v>0</v>
      </c>
      <c r="F20" s="28"/>
      <c r="G20" s="52"/>
      <c r="H20" s="52"/>
      <c r="I20" s="52"/>
    </row>
    <row r="21" spans="1:9" ht="38.25" x14ac:dyDescent="0.35">
      <c r="A21" s="3"/>
      <c r="B21" s="3" t="s">
        <v>15</v>
      </c>
      <c r="C21" s="39" t="s">
        <v>16</v>
      </c>
      <c r="D21" s="19"/>
      <c r="E21" s="21"/>
      <c r="F21" s="28" t="s">
        <v>37</v>
      </c>
      <c r="G21" s="52"/>
      <c r="H21" s="52"/>
      <c r="I21" s="52"/>
    </row>
    <row r="22" spans="1:9" ht="38.25" x14ac:dyDescent="0.35">
      <c r="A22" s="3"/>
      <c r="B22" s="3" t="s">
        <v>18</v>
      </c>
      <c r="C22" s="37" t="s">
        <v>50</v>
      </c>
      <c r="D22" s="19"/>
      <c r="E22" s="21">
        <v>0</v>
      </c>
      <c r="F22" s="28" t="s">
        <v>47</v>
      </c>
      <c r="G22" s="52"/>
      <c r="H22" s="52"/>
      <c r="I22" s="52"/>
    </row>
    <row r="23" spans="1:9" ht="31.5" x14ac:dyDescent="0.35">
      <c r="A23" s="3"/>
      <c r="B23" s="3" t="s">
        <v>19</v>
      </c>
      <c r="C23" s="40" t="s">
        <v>51</v>
      </c>
      <c r="D23" s="19"/>
      <c r="E23" s="21">
        <v>0</v>
      </c>
      <c r="F23" s="28"/>
      <c r="G23" s="52"/>
      <c r="H23" s="52"/>
      <c r="I23" s="52"/>
    </row>
    <row r="24" spans="1:9" ht="46.5" x14ac:dyDescent="0.35">
      <c r="A24" s="3"/>
      <c r="B24" s="3" t="s">
        <v>20</v>
      </c>
      <c r="C24" s="37" t="s">
        <v>52</v>
      </c>
      <c r="D24" s="19"/>
      <c r="E24" s="23">
        <f>E25+E27</f>
        <v>0</v>
      </c>
      <c r="F24" s="28"/>
      <c r="G24" s="52"/>
      <c r="H24" s="52"/>
      <c r="I24" s="52"/>
    </row>
    <row r="25" spans="1:9" x14ac:dyDescent="0.25">
      <c r="A25" s="3"/>
      <c r="B25" s="3"/>
      <c r="C25" s="38" t="s">
        <v>58</v>
      </c>
      <c r="D25" s="22">
        <v>0.1</v>
      </c>
      <c r="E25" s="24">
        <f>D25*E6</f>
        <v>0</v>
      </c>
      <c r="F25" s="28" t="s">
        <v>48</v>
      </c>
      <c r="G25" s="55"/>
      <c r="H25" s="52"/>
      <c r="I25" s="52"/>
    </row>
    <row r="26" spans="1:9" x14ac:dyDescent="0.25">
      <c r="A26" s="3"/>
      <c r="B26" s="3"/>
      <c r="C26" s="38" t="s">
        <v>59</v>
      </c>
      <c r="D26" s="22">
        <v>0.22</v>
      </c>
      <c r="E26" s="24"/>
      <c r="F26" s="28"/>
      <c r="G26" s="55"/>
      <c r="H26" s="52"/>
      <c r="I26" s="52"/>
    </row>
    <row r="27" spans="1:9" ht="30" x14ac:dyDescent="0.25">
      <c r="A27" s="3"/>
      <c r="B27" s="3"/>
      <c r="C27" s="38" t="s">
        <v>34</v>
      </c>
      <c r="D27" s="22">
        <v>0.22</v>
      </c>
      <c r="E27" s="6">
        <f>D27*E7</f>
        <v>0</v>
      </c>
      <c r="F27" s="28" t="s">
        <v>48</v>
      </c>
      <c r="G27" s="52"/>
      <c r="H27" s="52"/>
      <c r="I27" s="52"/>
    </row>
    <row r="28" spans="1:9" ht="50.25" x14ac:dyDescent="0.35">
      <c r="A28" s="3"/>
      <c r="B28" s="3" t="s">
        <v>21</v>
      </c>
      <c r="C28" s="39" t="s">
        <v>22</v>
      </c>
      <c r="D28" s="19"/>
      <c r="E28" s="23">
        <f>E29+E30+E31</f>
        <v>0</v>
      </c>
      <c r="F28" s="28" t="s">
        <v>42</v>
      </c>
      <c r="G28" s="52"/>
      <c r="H28" s="52"/>
      <c r="I28" s="52"/>
    </row>
    <row r="29" spans="1:9" ht="51" x14ac:dyDescent="0.25">
      <c r="A29" s="3"/>
      <c r="B29" s="3"/>
      <c r="C29" s="41" t="s">
        <v>23</v>
      </c>
      <c r="D29" s="27">
        <v>0</v>
      </c>
      <c r="E29" s="11">
        <v>0</v>
      </c>
      <c r="F29" s="28"/>
      <c r="G29" s="34">
        <f>$D29*$E$8</f>
        <v>0</v>
      </c>
      <c r="H29" s="34">
        <v>1500</v>
      </c>
      <c r="I29" s="34">
        <v>10000</v>
      </c>
    </row>
    <row r="30" spans="1:9" ht="38.25" x14ac:dyDescent="0.25">
      <c r="A30" s="3"/>
      <c r="B30" s="3"/>
      <c r="C30" s="41" t="s">
        <v>38</v>
      </c>
      <c r="D30" s="27"/>
      <c r="E30" s="11" t="str" cm="1">
        <f t="array" ref="E30">_xlfn.IFS(D30=0,"0",G30&gt;H30,G30,G30&lt;H30,H30,G30&lt;I30,G30,G30&gt;I30,I30)</f>
        <v>0</v>
      </c>
      <c r="F30" s="28"/>
      <c r="G30" s="34">
        <f t="shared" ref="G30:G31" si="0">$D30*$E$8</f>
        <v>0</v>
      </c>
      <c r="H30" s="34">
        <v>1000</v>
      </c>
      <c r="I30" s="34">
        <v>10000</v>
      </c>
    </row>
    <row r="31" spans="1:9" ht="51" x14ac:dyDescent="0.25">
      <c r="A31" s="3"/>
      <c r="B31" s="3"/>
      <c r="C31" s="41" t="s">
        <v>39</v>
      </c>
      <c r="D31" s="27"/>
      <c r="E31" s="11" t="str" cm="1">
        <f t="array" ref="E31">_xlfn.IFS(D31=0,"0",G31&gt;H31,G31,G31&lt;H31,H31,G31&lt;I31,G31,G31&gt;I31,I31)</f>
        <v>0</v>
      </c>
      <c r="F31" s="28"/>
      <c r="G31" s="34">
        <f t="shared" si="0"/>
        <v>0</v>
      </c>
      <c r="H31" s="34">
        <v>2000</v>
      </c>
      <c r="I31" s="34">
        <v>10000</v>
      </c>
    </row>
    <row r="32" spans="1:9" ht="21" x14ac:dyDescent="0.35">
      <c r="A32" s="3"/>
      <c r="B32" s="3" t="s">
        <v>24</v>
      </c>
      <c r="C32" s="42" t="s">
        <v>53</v>
      </c>
      <c r="D32" s="19"/>
      <c r="E32" s="23">
        <f>E33+E34+E35+E36</f>
        <v>0</v>
      </c>
      <c r="F32" s="28"/>
      <c r="G32" s="56"/>
      <c r="H32" s="56"/>
      <c r="I32" s="56"/>
    </row>
    <row r="33" spans="1:12" ht="45" x14ac:dyDescent="0.25">
      <c r="A33" s="3"/>
      <c r="B33" s="3"/>
      <c r="C33" s="43" t="s">
        <v>25</v>
      </c>
      <c r="D33" s="27"/>
      <c r="E33" s="6">
        <f>$E$28*$D33</f>
        <v>0</v>
      </c>
      <c r="F33" s="28" t="s">
        <v>43</v>
      </c>
      <c r="G33" s="56"/>
      <c r="H33" s="56"/>
      <c r="I33" s="56"/>
    </row>
    <row r="34" spans="1:12" ht="36.75" x14ac:dyDescent="0.25">
      <c r="A34" s="3"/>
      <c r="B34" s="3"/>
      <c r="C34" s="43" t="s">
        <v>26</v>
      </c>
      <c r="D34" s="27"/>
      <c r="E34" s="6">
        <f>$E$28*$D34</f>
        <v>0</v>
      </c>
      <c r="F34" s="28" t="s">
        <v>43</v>
      </c>
      <c r="G34" s="56"/>
      <c r="H34" s="56"/>
      <c r="I34" s="56"/>
    </row>
    <row r="35" spans="1:12" ht="45" x14ac:dyDescent="0.25">
      <c r="A35" s="3"/>
      <c r="B35" s="3"/>
      <c r="C35" s="43" t="s">
        <v>27</v>
      </c>
      <c r="D35" s="27"/>
      <c r="E35" s="6">
        <f>$E$28*$D35</f>
        <v>0</v>
      </c>
      <c r="F35" s="28" t="s">
        <v>17</v>
      </c>
      <c r="G35" s="56"/>
      <c r="H35" s="56"/>
      <c r="I35" s="56"/>
    </row>
    <row r="36" spans="1:12" ht="36.75" x14ac:dyDescent="0.25">
      <c r="A36" s="3"/>
      <c r="B36" s="3"/>
      <c r="C36" s="43" t="s">
        <v>28</v>
      </c>
      <c r="D36" s="27"/>
      <c r="E36" s="6">
        <f>$E$28*$D36</f>
        <v>0</v>
      </c>
      <c r="F36" s="28" t="s">
        <v>43</v>
      </c>
      <c r="G36" s="56"/>
      <c r="H36" s="56"/>
      <c r="I36" s="56"/>
    </row>
    <row r="37" spans="1:12" ht="105" x14ac:dyDescent="0.25">
      <c r="A37" s="3"/>
      <c r="B37" s="4" t="s">
        <v>29</v>
      </c>
      <c r="C37" s="44" t="s">
        <v>54</v>
      </c>
      <c r="D37" s="27">
        <v>0</v>
      </c>
      <c r="E37" s="11" t="str" cm="1">
        <f t="array" ref="E37">_xlfn.IFS(D37=0,"0",G37&gt;H37,G37,G37&lt;H37,H37,G37&lt;I37,G37,G37&gt;I37,I37)</f>
        <v>0</v>
      </c>
      <c r="F37" s="28" t="s">
        <v>43</v>
      </c>
      <c r="G37" s="34">
        <f>E28*1.5</f>
        <v>0</v>
      </c>
      <c r="H37" s="34">
        <f>G37</f>
        <v>0</v>
      </c>
      <c r="I37" s="34">
        <v>10000</v>
      </c>
    </row>
    <row r="38" spans="1:12" ht="15.75" x14ac:dyDescent="0.25">
      <c r="A38" s="3"/>
      <c r="B38" s="3"/>
      <c r="C38" s="14" t="s">
        <v>30</v>
      </c>
      <c r="D38" s="14"/>
      <c r="E38" s="11"/>
      <c r="F38" s="31"/>
      <c r="G38" s="52"/>
      <c r="H38" s="52"/>
      <c r="I38" s="52"/>
    </row>
    <row r="39" spans="1:12" ht="15.75" x14ac:dyDescent="0.25">
      <c r="A39" s="3"/>
      <c r="B39" s="3"/>
      <c r="C39" s="3"/>
      <c r="D39" s="3"/>
      <c r="E39" s="15">
        <f>E15+E16+E21+E22+E23+E24+E28-E32+E37</f>
        <v>0</v>
      </c>
      <c r="F39" s="28"/>
      <c r="G39" s="52"/>
      <c r="H39" s="52"/>
      <c r="I39" s="52"/>
    </row>
    <row r="40" spans="1:12" s="1" customFormat="1" ht="15.75" x14ac:dyDescent="0.25">
      <c r="A40" s="4"/>
      <c r="B40" s="4"/>
      <c r="C40" s="17" t="s">
        <v>31</v>
      </c>
      <c r="D40" s="17"/>
      <c r="E40" s="16"/>
      <c r="F40" s="32"/>
      <c r="G40" s="54"/>
      <c r="H40" s="54"/>
      <c r="I40" s="54"/>
      <c r="J40"/>
      <c r="K40"/>
      <c r="L40"/>
    </row>
    <row r="41" spans="1:12" ht="15.75" x14ac:dyDescent="0.25">
      <c r="A41" s="3"/>
      <c r="B41" s="3"/>
      <c r="C41" s="3"/>
      <c r="D41" s="3"/>
      <c r="E41" s="18">
        <f>E8+E39</f>
        <v>0</v>
      </c>
      <c r="F41" s="28"/>
      <c r="G41" s="52"/>
      <c r="H41" s="52"/>
      <c r="I41" s="52"/>
    </row>
    <row r="42" spans="1:12" ht="33.75" customHeight="1" x14ac:dyDescent="0.25">
      <c r="A42" s="3"/>
      <c r="B42" s="3"/>
      <c r="C42" s="58" t="s">
        <v>32</v>
      </c>
      <c r="D42" s="58"/>
      <c r="E42" s="5"/>
      <c r="F42" s="58"/>
      <c r="G42" s="52"/>
      <c r="H42" s="52"/>
      <c r="I42" s="52"/>
    </row>
    <row r="43" spans="1:12" ht="24.75" customHeight="1" x14ac:dyDescent="0.25">
      <c r="A43" s="3"/>
      <c r="B43" s="3"/>
      <c r="C43" s="58" t="s">
        <v>56</v>
      </c>
      <c r="D43" s="58"/>
      <c r="E43" s="58"/>
      <c r="F43" s="58"/>
      <c r="G43" s="52"/>
      <c r="H43" s="52"/>
      <c r="I43" s="52"/>
    </row>
    <row r="44" spans="1:12" x14ac:dyDescent="0.25">
      <c r="E44" s="58"/>
    </row>
  </sheetData>
  <mergeCells count="7">
    <mergeCell ref="E1:I1"/>
    <mergeCell ref="A3:F3"/>
    <mergeCell ref="A2:F2"/>
    <mergeCell ref="A4:C4"/>
    <mergeCell ref="A9:C9"/>
    <mergeCell ref="A14:C14"/>
    <mergeCell ref="A1:C1"/>
  </mergeCells>
  <pageMargins left="0.70866141732283472" right="0.70866141732283472" top="0.35433070866141736" bottom="0.35433070866141736" header="0.31496062992125984" footer="0.31496062992125984"/>
  <pageSetup paperSize="9" scale="74" orientation="portrait" blackAndWhite="1"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68AF354C1977B479389920DC6F223A9" ma:contentTypeVersion="8" ma:contentTypeDescription="Creare un nuovo documento." ma:contentTypeScope="" ma:versionID="c8fcade16bfd9d7d93913b583f200a54">
  <xsd:schema xmlns:xsd="http://www.w3.org/2001/XMLSchema" xmlns:xs="http://www.w3.org/2001/XMLSchema" xmlns:p="http://schemas.microsoft.com/office/2006/metadata/properties" xmlns:ns3="c7c4f8ce-05e7-417c-96fc-f2f6786859ec" xmlns:ns4="ddd3fe8c-5ae7-41ae-824a-358cf1849c4a" targetNamespace="http://schemas.microsoft.com/office/2006/metadata/properties" ma:root="true" ma:fieldsID="cbad11571fe06c6d2800f4f16cc222b3" ns3:_="" ns4:_="">
    <xsd:import namespace="c7c4f8ce-05e7-417c-96fc-f2f6786859ec"/>
    <xsd:import namespace="ddd3fe8c-5ae7-41ae-824a-358cf1849c4a"/>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c4f8ce-05e7-417c-96fc-f2f6786859ec"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d3fe8c-5ae7-41ae-824a-358cf1849c4a" elementFormDefault="qualified">
    <xsd:import namespace="http://schemas.microsoft.com/office/2006/documentManagement/types"/>
    <xsd:import namespace="http://schemas.microsoft.com/office/infopath/2007/PartnerControls"/>
    <xsd:element name="SharedWithUsers" ma:index="10"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Condiviso con dettagli" ma:internalName="SharedWithDetails" ma:readOnly="true">
      <xsd:simpleType>
        <xsd:restriction base="dms:Note">
          <xsd:maxLength value="255"/>
        </xsd:restriction>
      </xsd:simpleType>
    </xsd:element>
    <xsd:element name="SharingHintHash" ma:index="12" nillable="true" ma:displayName="Hash suggerimento condivisione"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7A2F82-F5DF-4C8E-8AE0-190180B200C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BAF8FD3-E4D6-4BBE-8476-F4D0A65B76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c4f8ce-05e7-417c-96fc-f2f6786859ec"/>
    <ds:schemaRef ds:uri="ddd3fe8c-5ae7-41ae-824a-358cf1849c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E2A2D8-1AB0-4EA0-A641-E128C1439A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nuovo quadro eco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2023-01-04T21:39:05Z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0x010100768AF354C1977B479389920DC6F223A9</vt:lpwstr>
  </property>
</Properties>
</file>